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risnik\Desktop\Studentski projekti\"/>
    </mc:Choice>
  </mc:AlternateContent>
  <bookViews>
    <workbookView xWindow="0" yWindow="45" windowWidth="9435" windowHeight="115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H34" i="1" l="1"/>
  <c r="I25" i="1" l="1"/>
  <c r="I24" i="1"/>
  <c r="I26" i="1"/>
  <c r="I27" i="1"/>
  <c r="I22" i="1"/>
  <c r="I18" i="1"/>
  <c r="I15" i="1"/>
  <c r="I13" i="1"/>
  <c r="I12" i="1"/>
  <c r="I10" i="1"/>
  <c r="I7" i="1"/>
  <c r="I34" i="1" l="1"/>
  <c r="I37" i="1"/>
  <c r="I38" i="1"/>
  <c r="I36" i="1" l="1"/>
  <c r="G34" i="1"/>
  <c r="I39" i="1" l="1"/>
</calcChain>
</file>

<file path=xl/sharedStrings.xml><?xml version="1.0" encoding="utf-8"?>
<sst xmlns="http://schemas.openxmlformats.org/spreadsheetml/2006/main" count="271" uniqueCount="248">
  <si>
    <t>Luna (L'viv unaprjeđivanje nastavne aktivnosti)</t>
  </si>
  <si>
    <t>Naziv</t>
  </si>
  <si>
    <t>Provoditelj</t>
  </si>
  <si>
    <t>Voditelj</t>
  </si>
  <si>
    <t>Klub studenata ukrajinistike</t>
  </si>
  <si>
    <t>Gladomor</t>
  </si>
  <si>
    <t>Putevima baštine: terenska nastava za studente informacijskih i komunikacijskih znanosti (s okruglim stolom)</t>
  </si>
  <si>
    <t>Studentska konferencija "Perspektive suvremene komparatistike - sociologija književnosti"</t>
  </si>
  <si>
    <t>Klub studenata komparativne književnosti "K."</t>
  </si>
  <si>
    <t>Kazališna radionica Odsjeka za komparativnu književnost - predstava "4.48: Sarah u fragmentima"</t>
  </si>
  <si>
    <t>Klub studenata komparativne književnosti "K." - kazališna sekcija</t>
  </si>
  <si>
    <t>Ka/Os</t>
  </si>
  <si>
    <t>Prevođenje s bugarskog i makedonskog na hrvatski jezik (kratke priče i bajke)</t>
  </si>
  <si>
    <t>Klub studenata južne slavistike A-302</t>
  </si>
  <si>
    <t>Časopis studenata južne slavistike "Balkan Express"</t>
  </si>
  <si>
    <t>Bilateralni susret hrvatskih i slovenskih slavista: smjernice razvoja slavistike u regiji</t>
  </si>
  <si>
    <t>Klub studenata južne slavistike A-302 i Odsjek za južnoslavenske jezike i književnosti u suradnji s Društvom studenata slavistike Filoslav (FF Ljubljana)</t>
  </si>
  <si>
    <t>Zbornik II. međunarodnog kongresa studenata povijesti umjetnosti</t>
  </si>
  <si>
    <t>Klub studenata povijesti umjetnosti</t>
  </si>
  <si>
    <t>Mapiranje terena i arheoloških objekata na ranokršćanskom lokalitetu Jabuka-Velić</t>
  </si>
  <si>
    <t>Klub studenata povijesti umjetnosti KSPUFF</t>
  </si>
  <si>
    <t>Kontrapost - radovi studenata Odsjeka za povijest umjetnosti</t>
  </si>
  <si>
    <t>Edukacijski trening (seminar) za nefonetičare</t>
  </si>
  <si>
    <t>Klub studenata fonetike Eufonija</t>
  </si>
  <si>
    <t>Udruženje studenata filozofije USF</t>
  </si>
  <si>
    <t>Studentska suhozidna radionica "Petrebišća 2014"</t>
  </si>
  <si>
    <t>Marko Pejić (student 2. g. diplomskog studija EKA+PUM) u ime udruge "4 grada Dragodid"</t>
  </si>
  <si>
    <t>Međunarodna studentska konferencija: Evolucijski pristupi proučavanju ponašanja</t>
  </si>
  <si>
    <t>Stavovi studentica i studenata Sveučilišta u Zagrebu o LGBT osobama i pravima LGBT osoba</t>
  </si>
  <si>
    <t>Klub studenata Filozofskog fakulteta KSFF, Sekcija LGBTIQ inicijativa Filozofskog fakulteta "Aut"</t>
  </si>
  <si>
    <t>Njemačko-hrvatski rječnik leksičkih inovacija</t>
  </si>
  <si>
    <t>Klub studenata povijesti ISHA</t>
  </si>
  <si>
    <t>Baština se predaje, a ne prodaje</t>
  </si>
  <si>
    <t>Ivana Kunac i Blaž Glavinić</t>
  </si>
  <si>
    <t>Arheološka topografija i terenski pregled na području parka prirode Žumberak - Samoborsko gorje</t>
  </si>
  <si>
    <t>Julia Katarina Kramberger i Mislav Fileš</t>
  </si>
  <si>
    <t>Intenzivan terenski pregled Kolanjskog polja i okolice</t>
  </si>
  <si>
    <t>Valerija Gligora, Doris Šugar, Zvonimir Nevistić (FF), Ivor Hodulak (Geodetski fakultet)</t>
  </si>
  <si>
    <t>Projekt VINICA - sustavno rekognosciranje okolice srednjovjekovnog lokaliteta Stari Grad Vinica (područja pod nazivom Abrahamov breg i Malo Gradišće) i sjeverne Ivančice</t>
  </si>
  <si>
    <t>Yorick i Yorickovo zrcalo</t>
  </si>
  <si>
    <t>III. međunarodni kongres studenata povijesti umjetnosti</t>
  </si>
  <si>
    <t>Klub studenata kroatistike SKUP</t>
  </si>
  <si>
    <t>Zbornik radova sa simpozija "Filozofija i znanost"</t>
  </si>
  <si>
    <t>Međunarodni studentski simpozij "Filozofija i znanost"</t>
  </si>
  <si>
    <t>Studentski simpozij s međunarodnim sudjelovanjem na temu "Demokracija, participacija, aktivizam"</t>
  </si>
  <si>
    <t>Klub studenata sociologije "Diskrepancija"</t>
  </si>
  <si>
    <t>Akademsko pisanje u praksi</t>
  </si>
  <si>
    <t>Psiholingvistička radionica studenata Odsjeka za lingvistiku Filozofskog fakulteta u Zagrebu i studenata Odjela za lingvistiku Sveučilišta u Zadru</t>
  </si>
  <si>
    <t>Studenti uče studente - radionice uspješnog učenja</t>
  </si>
  <si>
    <t>Klub studenata psihologije STUP</t>
  </si>
  <si>
    <t>Skup studenata psihologije Psihozij</t>
  </si>
  <si>
    <t>Prikupljanje građe za izradu rječnika Žminja, te rječnika Pazina</t>
  </si>
  <si>
    <t>Moreno Vuleta</t>
  </si>
  <si>
    <t>Kategorija</t>
  </si>
  <si>
    <t>Tražena sredstva</t>
  </si>
  <si>
    <t>Struktura troškova</t>
  </si>
  <si>
    <t>Grupa studenata informacijskih znanosti  (Ivan Adžaga, Neven Benko, Monika Berać, Sanja Franov, Ana Kožul, Anamaria Kudrna , Bojan Kupirović, Jagoda Mesić, Sanela Rogina, Sara Semenski)</t>
  </si>
  <si>
    <t>Grupa studenata (Ivan Adžaga, Anamaria Kudrna, Jagoda Mesić, Josipa Vragolov)</t>
  </si>
  <si>
    <t>Grupa studenata (Ivan Adžaga, Anamaria Kudrna, Jagoda Mesić)</t>
  </si>
  <si>
    <t>Grupa studenata (Ivan Adžaga, Sanja Franov, Anamaria Kudrna, Jagoda Mesić)</t>
  </si>
  <si>
    <t>Znanstveno-istraživački projekt na temu "Problemi i izazovi s kojima se suočava homoseksualna i biseksualna populacija u Hrvatskoj"</t>
  </si>
  <si>
    <t>Grupa studenata lingvistike (studenti i studentice lingvističkog laboratorija Odsjeka za lingvistiku - LingLab i polaznici kolegija Metode psiholingvističkih istraživanja pri Odsjeku za lingvistiku</t>
  </si>
  <si>
    <t>Studenti informacijskih znanosti  (Ira Mlinarek, Slaven Paić)</t>
  </si>
  <si>
    <t>Grupa studenata arheologije (Filip Franković, Tea Lokner, Fabijan Novak, Katarina Šprem), Ana Đukić (mag. arhaeol.)</t>
  </si>
  <si>
    <t>Grupa studenata prevoditeljskog smjera diplomskog studija germanistike (Dražen Ančić, Manuela Batinić, Tea Cvitković, Lucija Čavlek, Helena Dobrosavljević, Paula Igaly, Iva Labazan, Jerko Močnik, Petra Pajnić, Jelena Štritof)</t>
  </si>
  <si>
    <t>Klub studenata antropologije "Anthropos" i Klub studenata psihologije "STUP"</t>
  </si>
  <si>
    <t>Grupa studenata arheologije (Blaž Glavinić, Domagoj Bužanić, Antonio Manhard, Darija Dunjko, Ilija Cikač)</t>
  </si>
  <si>
    <t>Grupa studenata kroatistike, komparativne književnosti, anglistike, talijanistike, povijesti… i diplomirani studenti kroatistike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</si>
  <si>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</si>
  <si>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</si>
  <si>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</si>
  <si>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</si>
  <si>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</si>
  <si>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</si>
  <si>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</si>
  <si>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</si>
  <si>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</si>
  <si>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</si>
  <si>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</si>
  <si>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</si>
  <si>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</si>
  <si>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</si>
  <si>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</si>
  <si>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</si>
  <si>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</si>
  <si>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</si>
  <si>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III.1</t>
  </si>
  <si>
    <t>III.2</t>
  </si>
  <si>
    <t>I.10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</si>
  <si>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</si>
  <si>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</si>
  <si>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</si>
  <si>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</si>
  <si>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</si>
  <si>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</si>
  <si>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</si>
  <si>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</si>
  <si>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</si>
  <si>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</si>
  <si>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</si>
  <si>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</si>
  <si>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</si>
  <si>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</si>
  <si>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</si>
  <si>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</si>
  <si>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</si>
  <si>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r>
      <t>Časopis studenata informacijskih znanosti  In</t>
    </r>
    <r>
      <rPr>
        <i/>
        <sz val="11"/>
        <rFont val="Calibri"/>
        <family val="2"/>
        <charset val="238"/>
      </rPr>
      <t>F</t>
    </r>
    <r>
      <rPr>
        <sz val="11"/>
        <rFont val="Calibri"/>
        <family val="2"/>
        <charset val="238"/>
      </rPr>
      <t>out</t>
    </r>
  </si>
  <si>
    <r>
      <t xml:space="preserve">Časopis studenata kroatistike </t>
    </r>
    <r>
      <rPr>
        <i/>
        <sz val="11"/>
        <rFont val="Calibri"/>
        <family val="2"/>
        <charset val="238"/>
      </rPr>
      <t>Jat</t>
    </r>
  </si>
  <si>
    <r>
      <t xml:space="preserve">Regionalni zbornik radova </t>
    </r>
    <r>
      <rPr>
        <i/>
        <sz val="11"/>
        <rFont val="Calibri"/>
        <family val="2"/>
        <charset val="238"/>
      </rPr>
      <t>100th anniversary of the beginning of World War One - students' contributions to the historiography of the region</t>
    </r>
  </si>
  <si>
    <r>
      <t xml:space="preserve">Zbornik studentskih radova </t>
    </r>
    <r>
      <rPr>
        <i/>
        <sz val="11"/>
        <rFont val="Calibri"/>
        <family val="2"/>
        <charset val="238"/>
      </rPr>
      <t>Bioetika, ekonomija, politika</t>
    </r>
  </si>
  <si>
    <r>
      <t xml:space="preserve">Studentska edukativno-informativna radionica </t>
    </r>
    <r>
      <rPr>
        <i/>
        <sz val="11"/>
        <rFont val="Calibri"/>
        <family val="2"/>
        <charset val="238"/>
      </rPr>
      <t>Tjedan orijentacije za maturante i brucoše Filozofskoga fakulteta u Zagrebu</t>
    </r>
  </si>
  <si>
    <r>
      <t xml:space="preserve">Studentska edukativno-informativna radionica </t>
    </r>
    <r>
      <rPr>
        <i/>
        <sz val="11"/>
        <rFont val="Calibri"/>
        <family val="2"/>
        <charset val="238"/>
      </rPr>
      <t>Informacijom do znanja: studenti bibliotekarstva za studente Sveučilišta u Zagrebu</t>
    </r>
  </si>
  <si>
    <t>Odobrena sredstva</t>
  </si>
  <si>
    <t>UKUPNO</t>
  </si>
  <si>
    <t>RANG</t>
  </si>
  <si>
    <t>Br.</t>
  </si>
  <si>
    <t>Balkan Express 10</t>
  </si>
  <si>
    <t xml:space="preserve">Dora Delivuk </t>
  </si>
  <si>
    <t>Zagreb: kritične točke gradskog tkiva</t>
  </si>
  <si>
    <t>Maja Bituh, Mihaela Cik, Andrea Ćorić</t>
  </si>
  <si>
    <t>Andrea Ćorić</t>
  </si>
  <si>
    <t>Anđela Tenšek</t>
  </si>
  <si>
    <t>Smještaj</t>
  </si>
  <si>
    <t>7. Studentska lingvistička konferencija – StuLiKon 2018.</t>
  </si>
  <si>
    <t>Klub studenata lingvistike Asterisk</t>
  </si>
  <si>
    <t>Valerija Šarac</t>
  </si>
  <si>
    <t>Craft pivo – proizvodnja kulture i(li) proizvodnja profita</t>
  </si>
  <si>
    <t>Klub studenata antropologije Prometheus</t>
  </si>
  <si>
    <t>Viktorija Ćurlin</t>
  </si>
  <si>
    <t>Prijevoz, smještaj</t>
  </si>
  <si>
    <t xml:space="preserve">„Bolonjska tragedija“, predstava Gastritis theatra </t>
  </si>
  <si>
    <t>Gastritis theatar (Amaterska dramska sekcija Kluba Studenata Filozofskog fakulteta)</t>
  </si>
  <si>
    <t>Kristina Grubiša</t>
  </si>
  <si>
    <t>Scenografija (materijali), majice, tisak plakata i letaka, rekviziti i kostimi</t>
  </si>
  <si>
    <t>Utjecaj financijske oskudice na kognitivno funkcioniranje</t>
  </si>
  <si>
    <t>Iva Vukojević, Anamarija Lonza, Valentina Čarapina, Roko Miličić, Bruno Benaković, Antun Macan</t>
  </si>
  <si>
    <t>Iva Vukojević</t>
  </si>
  <si>
    <t>Kupnja Testa d2, kupnja Catellovih testova inteligencije (CTI) i poštarina), troškovi printanja materijala za istraživanje</t>
  </si>
  <si>
    <t>MAPIRANJE POVIJESNIH CESTOVNIH KOMUNIKACIJA TRILJSKOG
PODRUČJA</t>
  </si>
  <si>
    <t xml:space="preserve">Domagoj Bužanić, Karla Ivak, Jelena Šekrst i Ivan Vidović </t>
  </si>
  <si>
    <t>Jelena Šekrst</t>
  </si>
  <si>
    <t>Časopis Pro tempore</t>
  </si>
  <si>
    <t>Josip Humjan</t>
  </si>
  <si>
    <t>ISHA Zagreb</t>
  </si>
  <si>
    <t>Književnost i Internet – tekst u digitalnom dobu</t>
  </si>
  <si>
    <t>Klub studenata komparativne književnosti „K.“</t>
  </si>
  <si>
    <t>Ivori Sošić</t>
  </si>
  <si>
    <t>VII. Međunarodni kongres studenata povijesti umjetnosti Filozofskog fakulteta Sveučilišta u Zagrebu</t>
  </si>
  <si>
    <t>Paola Brodej, Ivana Čvek, Sanja Delić, Mara Konjevod, Ivana Šešlek</t>
  </si>
  <si>
    <t>Ivana Šešlek</t>
  </si>
  <si>
    <t xml:space="preserve">smještaj izlagača sa stranih sveučilišta  </t>
  </si>
  <si>
    <t>Kongres studenata psihologije „Psihozij"</t>
  </si>
  <si>
    <t>Klub studenata psihologije „STUP“</t>
  </si>
  <si>
    <t>Gabrijela Mikulić</t>
  </si>
  <si>
    <t>Kulturflux (http://kulturflux.com.hr)</t>
  </si>
  <si>
    <t xml:space="preserve">Leopold Rupnik, Petra Galović, Jelena Šekrst i Silvia Zaplatić pod Klubom studenata povijesti umjetnosti Filozofskog fakulteta (KSPUFF) </t>
  </si>
  <si>
    <t>Leopold Rupnik</t>
  </si>
  <si>
    <t>Terenski pregled odabranih područja u općini Marčana u Istri (TepreMar)</t>
  </si>
  <si>
    <t xml:space="preserve">Petra Lacković
</t>
  </si>
  <si>
    <t>Topografija i rekognosciranje Žumberačkog gorja</t>
  </si>
  <si>
    <t>Tomislav Čanković, Jelena Maslać, Maja Mrvelj, Sanja Sekulić, Sebastijan Stingl, Luka Štefan</t>
  </si>
  <si>
    <t>Maja Mrvelj</t>
  </si>
  <si>
    <t>Terenski pregled i arheološka topografija našičkog područja</t>
  </si>
  <si>
    <t>Marin Emić, Lucija Fundurulić, Karla Genda, Leona Valenta, Saša Vuković</t>
  </si>
  <si>
    <t>Marin Emić</t>
  </si>
  <si>
    <t>Fragmenti broj VI. - Časopis studenata Odsjeka za arheologiju</t>
  </si>
  <si>
    <t xml:space="preserve">Mia Marijan, Gabrijela Perhaj
</t>
  </si>
  <si>
    <t>Mia Marijan</t>
  </si>
  <si>
    <t>Leksičko-semantička obrada kod pacijenata s prvom epizodom shizofrenije</t>
  </si>
  <si>
    <t>Petar Gabrić</t>
  </si>
  <si>
    <t>Kotizacije, troškovi prijevoza, troškovi smještaja</t>
  </si>
  <si>
    <t>Zoom na psihu</t>
  </si>
  <si>
    <t>Dea Botica i Buga Cvjetanović (ADU), Valentina Čarapina, Lucija Punjek i Philipp Tomaš (FFZG)</t>
  </si>
  <si>
    <t>Philipp Tomaš</t>
  </si>
  <si>
    <t>KONKOREL-Konferencija komparativnih religija</t>
  </si>
  <si>
    <t xml:space="preserve">Klub studenata indologije Tarangini  </t>
  </si>
  <si>
    <t>Teresa Sudac</t>
  </si>
  <si>
    <t>tisak materijala</t>
  </si>
  <si>
    <t>Middle European Students' of Indology Conference MESIC 10</t>
  </si>
  <si>
    <t>Anja Šintić</t>
  </si>
  <si>
    <t>Festival studentskih klapa</t>
  </si>
  <si>
    <t>Udruga studenata grada Splita</t>
  </si>
  <si>
    <t>Tina Duplančić</t>
  </si>
  <si>
    <t>Put i smještaj klapa i gostujućih sudionika,  domjenak</t>
  </si>
  <si>
    <t>Arheologija u zajednici - privatno i javno (Dokumentiranje zbirke Z. Markovića)</t>
  </si>
  <si>
    <t>Valentina Lončarić, Lana Mršić, Rea Drvar, Luka Bruketa, Mislav Fileš</t>
  </si>
  <si>
    <t xml:space="preserve">Valentina Lončarić </t>
  </si>
  <si>
    <t>Anglophonia: Voices and Perspectives - International Student Conference in English Studies (međunarodna anglistička studentska konferencija)</t>
  </si>
  <si>
    <t>Klub  studenata anglistike X.a.</t>
  </si>
  <si>
    <t>Anamarija Tkalec</t>
  </si>
  <si>
    <t>Slavica Bošnjak</t>
  </si>
  <si>
    <t xml:space="preserve">,,Zanat i umjetnost 3: Dnevni standard Vučedolaca“ </t>
  </si>
  <si>
    <t>Slavica Bošnjak, Marija Dominko, Edi Grabar, Monika Jovanović</t>
  </si>
  <si>
    <t>Časopis Udruženja studenata filozofije „Čemu“, br. 27 (god. XVI/2018.)</t>
  </si>
  <si>
    <t>Udruženje studenata filozofije Filozofskog fakulteta u Zagrebu</t>
  </si>
  <si>
    <t>Bernard Špoljarić</t>
  </si>
  <si>
    <t>Dizajn i prijelom časopisa</t>
  </si>
  <si>
    <t>Međunarodni simpozij Udruženja studenata filozofije Kontrapunkti seksualnosti</t>
  </si>
  <si>
    <t>Roni Rengel</t>
  </si>
  <si>
    <t>smještaj stranih studenata</t>
  </si>
  <si>
    <t>Istraživanje pojave invazivne vrste Ailanthus altissima (Mill.)
Swingle na Arheološkoj zoni Vučedol: ,,Projekt Pajasen''</t>
  </si>
  <si>
    <t>Anđela Tenšek (FFZG), 
Ivan Šapina (PMF)</t>
  </si>
  <si>
    <t>Časopis Kontrapost</t>
  </si>
  <si>
    <t>Klub studenata povijesti umjetnosti Filozofskog fakulteta</t>
  </si>
  <si>
    <t>Petra Galović</t>
  </si>
  <si>
    <t>Eksperimentalni pristup evoluciji jezika i kamenog oruđa: preliminarna studija</t>
  </si>
  <si>
    <t>Marko Banda, Petar Gabrić</t>
  </si>
  <si>
    <t>Marko Banda</t>
  </si>
  <si>
    <t>sredstva za sigurnosnu opremu (zaštitne 
naočale i rukavice) i putne troškove za nabavu sirovine</t>
  </si>
  <si>
    <t>Luka Janeš</t>
  </si>
  <si>
    <t>Antigone u Sutonu civilizacije, tematski broj časopisa Yorickovo zrcalo, god. V, br. 1</t>
  </si>
  <si>
    <t>Leona Lukareva</t>
  </si>
  <si>
    <t>tisak, grafičko uređivanje teksta</t>
  </si>
  <si>
    <t>Ah! Tko smo mi? Antigone u sutonu civilizacije</t>
  </si>
  <si>
    <t>tisak plakata za tribine i simpozij</t>
  </si>
  <si>
    <t>Mirjam Vukašin, Sandra Jurišković, Lucija Šimić, Vanja Margeta, Mateja Puž, Marija Pinturić, Vedran Jurić</t>
  </si>
  <si>
    <t>Mateja Puž</t>
  </si>
  <si>
    <t>Ciklus tribina "Aporije psihe: filozofske, psihijatrijske i bioetičke perspektive i Međunarodni transdisciplinarni simpozij "Bioetika i aporije psihe"</t>
  </si>
  <si>
    <t>Napomena</t>
  </si>
  <si>
    <t>Troškovi prijevoza (do 1000 kn) i smještaja (do 1000 kn)</t>
  </si>
  <si>
    <t>Metodologija nije uvjerljiva; nije jasno zašto su nužni potraživani troškovi</t>
  </si>
  <si>
    <t>Troškovi prijevoza (do 1500 kn), smještaja (samo za studente), prehrane (samo za studente), materijala za projekt</t>
  </si>
  <si>
    <t>Troškovi prijevoza (do 800 kn) i nabave tehničkih materijala (do 700 kn)</t>
  </si>
  <si>
    <t xml:space="preserve">prijevoz, smještaj (do 4620 kn) i prehrana studenata (do 1750 kn), potrošni materijal </t>
  </si>
  <si>
    <t>Tisak (do 2000 kn), prijelom stranica i dizajn</t>
  </si>
  <si>
    <t>Tisak i priprema (do 2000 kn)</t>
  </si>
  <si>
    <t xml:space="preserve">trošak tiska (do 2000 kn) i trošak promocije </t>
  </si>
  <si>
    <t>Nerealno visoki troškovi izdavanja</t>
  </si>
  <si>
    <t>Dizajn za on-line verziju, Tisak (do 2000 kn)</t>
  </si>
  <si>
    <t>Nedostaje potvrda iz registra udruga</t>
  </si>
  <si>
    <t>Troškovi izložbe (izrada fotografija, postav, transport i otvorenje izložbe, promocija, roll-up banner)</t>
  </si>
  <si>
    <t>Projekt je već realiziran te potpora FFZG-a nije presudna za realizaciju projekta</t>
  </si>
  <si>
    <t>Ručak (do 1000 kn), tisak promo materijala (do 1000 kn)</t>
  </si>
  <si>
    <t>smještaj izlagača</t>
  </si>
  <si>
    <t>Printanje materijala za konferenciju (do 400 kn), osnovno piće i hrana za sudionike (do 800 kn)</t>
  </si>
  <si>
    <t>Platnene vrećice za promo materijale (do 1000 kn), akreditacije, certifikati za sudjelovanje (do 1000 kn)</t>
  </si>
  <si>
    <t>Troškovi nisu nužni za realizaciju projekta</t>
  </si>
  <si>
    <t>Dio aktivnosti se mora održati na FFZG</t>
  </si>
  <si>
    <t>Tisak fotografija</t>
  </si>
  <si>
    <t>Znanstveno-istraživački i stručni projekti</t>
  </si>
  <si>
    <t xml:space="preserve">Časopisi </t>
  </si>
  <si>
    <t>Simpoziji, radionice, gostovanja, kulturno–zabavni događaji</t>
  </si>
  <si>
    <t>Ukupno</t>
  </si>
  <si>
    <t>Nedostaje plan održavanja prezentacije rezultata projekta na FFZG</t>
  </si>
  <si>
    <t>Odobren trošak za web dizajn</t>
  </si>
  <si>
    <t>grafičko oblikovanje, tiskanje plakata i programskih knjižnica, najam prostora, nepredviđeni troškovi, tehničar, tisak ulaznica</t>
  </si>
  <si>
    <t>Iva Borovec, Nikolina Guštin, Ana Koritić, Petra Lacković, Maja Mrvelj, Erika Trbojević</t>
  </si>
  <si>
    <t>Ukupni
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</si>
</sst>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n&quot;;[Red]\-#,##0.00\ &quot;kn&quot;"/>
    <numFmt numFmtId="164" formatCode="_-* #,##0.00\ [$kn-41A]_-;\-* #,##0.00\ [$kn-41A]_-;_-* &quot;-&quot;??\ [$kn-41A]_-;_-@_-"/>
    <numFmt numFmtId="165" formatCode="_-* #,##0.000\ [$kn-41A]_-;\-* #,##0.0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7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/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3" xfId="0" applyFont="1" applyBorder="1" applyAlignment="1">
      <alignment textRotation="255"/>
    </xf>
    <xf numFmtId="0" fontId="7" fillId="0" borderId="5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0" fontId="8" fillId="0" borderId="0" xfId="0" applyFont="1"/>
    <xf numFmtId="0" fontId="8" fillId="0" borderId="0" xfId="0" applyFont="1" applyFill="1"/>
    <xf numFmtId="0" fontId="10" fillId="0" borderId="2" xfId="0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vertical="top"/>
    </xf>
    <xf numFmtId="164" fontId="9" fillId="0" borderId="2" xfId="0" applyNumberFormat="1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8" fontId="11" fillId="0" borderId="2" xfId="0" applyNumberFormat="1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vertical="top"/>
    </xf>
    <xf numFmtId="8" fontId="9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8" fillId="0" borderId="0" xfId="0" applyFont="1" applyFill="1" applyAlignment="1">
      <alignment horizontal="center" vertical="distributed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5" fontId="8" fillId="0" borderId="2" xfId="0" applyNumberFormat="1" applyFont="1" applyFill="1" applyBorder="1" applyAlignment="1">
      <alignment vertical="top"/>
    </xf>
    <xf numFmtId="0" fontId="15" fillId="0" borderId="0" xfId="0" applyFont="1" applyAlignment="1">
      <alignment horizontal="right"/>
    </xf>
    <xf numFmtId="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8" fontId="15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NumberFormat="1" applyFont="1"/>
    <xf numFmtId="8" fontId="6" fillId="0" borderId="0" xfId="0" applyNumberFormat="1" applyFont="1" applyAlignment="1">
      <alignment horizontal="right"/>
    </xf>
    <xf numFmtId="0" fontId="15" fillId="0" borderId="0" xfId="0" applyFont="1"/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16"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_-* #,##0.00\ [$kn-41A]_-;\-* #,##0.00\ [$kn-41A]_-;_-* &quot;-&quot;??\ [$kn-41A]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kn-41A]_-;\-* #,##0.00\ [$kn-41A]_-;_-* &quot;-&quot;??\ [$kn-41A]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hair">
          <color theme="8" tint="-0.499984740745262"/>
        </left>
        <right/>
        <top style="hair">
          <color theme="8" tint="-0.499984740745262"/>
        </top>
        <bottom style="hair">
          <color theme="8" tint="-0.499984740745262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 style="hair">
          <color theme="8" tint="-0.499984740745262"/>
        </vertical>
        <horizontal style="hair">
          <color theme="8" tint="-0.499984740745262"/>
        </horizontal>
      </border>
    </dxf>
    <dxf>
      <border>
        <top style="hair">
          <color theme="8" tint="-0.499984740745262"/>
        </top>
      </border>
    </dxf>
    <dxf>
      <border diagonalUp="0" diagonalDown="0"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border>
        <bottom style="hair">
          <color theme="8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90" wrapText="1" indent="0" justifyLastLine="0" shrinkToFit="0" readingOrder="0"/>
      <border diagonalUp="0" diagonalDown="0">
        <left style="hair">
          <color theme="8" tint="-0.499984740745262"/>
        </left>
        <right style="hair">
          <color theme="8" tint="-0.499984740745262"/>
        </right>
        <top/>
        <bottom/>
        <vertical style="hair">
          <color theme="8" tint="-0.499984740745262"/>
        </vertical>
        <horizontal style="hair">
          <color theme="8" tint="-0.499984740745262"/>
        </horizontal>
      </border>
    </dxf>
  </dxfs>
  <tableStyles count="0" defaultTableStyle="TableStyleMedium9" defaultPivotStyle="PivotStyleLight16"/>
  <colors>
    <mruColors>
      <color rgb="FF224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K34" totalsRowShown="0" headerRowDxfId="15" dataDxfId="13" headerRowBorderDxfId="14" tableBorderDxfId="12" totalsRowBorderDxfId="11">
  <autoFilter ref="A1:K34"/>
  <sortState ref="A2:T58">
    <sortCondition ref="F2:F58"/>
    <sortCondition ref="C2:C58"/>
  </sortState>
  <tableColumns count="11">
    <tableColumn id="1" name="RANG" dataDxfId="10"/>
    <tableColumn id="2" name="Br." dataDxfId="9"/>
    <tableColumn id="3" name="Provoditelj" dataDxfId="8"/>
    <tableColumn id="4" name="Naziv" dataDxfId="7"/>
    <tableColumn id="5" name="Voditelj" dataDxfId="6"/>
    <tableColumn id="7" name="Kategorija" dataDxfId="5"/>
    <tableColumn id="20" name="Ukupni_x000a_ troškovi" dataDxfId="4"/>
    <tableColumn id="8" name="Tražena sredstva" dataDxfId="3"/>
    <tableColumn id="9" name="Odobrena sredstva" dataDxfId="2"/>
    <tableColumn id="10" name="Struktura troškova" dataDxfId="1"/>
    <tableColumn id="11" name="Napomen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Layout" topLeftCell="B1" zoomScale="70" zoomScaleNormal="70" zoomScalePageLayoutView="70" workbookViewId="0">
      <selection activeCell="H1" sqref="H1"/>
    </sheetView>
  </sheetViews>
  <sheetFormatPr defaultRowHeight="15" x14ac:dyDescent="0.25"/>
  <cols>
    <col min="1" max="1" width="3.5703125" hidden="1" customWidth="1"/>
    <col min="2" max="2" width="3.7109375" customWidth="1"/>
    <col min="3" max="3" width="32.140625" customWidth="1"/>
    <col min="4" max="4" width="36.28515625" customWidth="1"/>
    <col min="5" max="5" width="15.5703125" customWidth="1"/>
    <col min="6" max="6" width="6.28515625" style="1" customWidth="1"/>
    <col min="7" max="7" width="16.42578125" style="1" bestFit="1" customWidth="1"/>
    <col min="8" max="8" width="17.42578125" customWidth="1"/>
    <col min="9" max="9" width="16" customWidth="1"/>
    <col min="10" max="10" width="26.85546875" customWidth="1"/>
    <col min="11" max="11" width="23.5703125" customWidth="1"/>
  </cols>
  <sheetData>
    <row r="1" spans="1:11" ht="76.5" x14ac:dyDescent="0.25">
      <c r="A1" s="5" t="s">
        <v>114</v>
      </c>
      <c r="B1" s="42" t="s">
        <v>115</v>
      </c>
      <c r="C1" s="43" t="s">
        <v>2</v>
      </c>
      <c r="D1" s="43" t="s">
        <v>1</v>
      </c>
      <c r="E1" s="43" t="s">
        <v>3</v>
      </c>
      <c r="F1" s="44" t="s">
        <v>53</v>
      </c>
      <c r="G1" s="43" t="s">
        <v>247</v>
      </c>
      <c r="H1" s="43" t="s">
        <v>54</v>
      </c>
      <c r="I1" s="43" t="s">
        <v>112</v>
      </c>
      <c r="J1" s="43" t="s">
        <v>55</v>
      </c>
      <c r="K1" s="43" t="s">
        <v>218</v>
      </c>
    </row>
    <row r="2" spans="1:11" s="10" customFormat="1" ht="63" x14ac:dyDescent="0.25">
      <c r="A2" s="6"/>
      <c r="B2" s="6">
        <v>1</v>
      </c>
      <c r="C2" s="7" t="s">
        <v>201</v>
      </c>
      <c r="D2" s="7" t="s">
        <v>200</v>
      </c>
      <c r="E2" s="7" t="s">
        <v>121</v>
      </c>
      <c r="F2" s="20">
        <v>1</v>
      </c>
      <c r="G2" s="27">
        <v>2134.1999999999998</v>
      </c>
      <c r="H2" s="8">
        <v>1040</v>
      </c>
      <c r="I2" s="8">
        <v>1040</v>
      </c>
      <c r="J2" s="7" t="s">
        <v>122</v>
      </c>
      <c r="K2" s="29" t="s">
        <v>243</v>
      </c>
    </row>
    <row r="3" spans="1:11" s="11" customFormat="1" ht="63" x14ac:dyDescent="0.25">
      <c r="A3" s="6"/>
      <c r="B3" s="6">
        <v>2</v>
      </c>
      <c r="C3" s="7" t="s">
        <v>139</v>
      </c>
      <c r="D3" s="7" t="s">
        <v>138</v>
      </c>
      <c r="E3" s="7" t="s">
        <v>140</v>
      </c>
      <c r="F3" s="21">
        <v>1</v>
      </c>
      <c r="G3" s="27">
        <v>8962</v>
      </c>
      <c r="H3" s="8">
        <v>8962</v>
      </c>
      <c r="I3" s="8">
        <v>2000</v>
      </c>
      <c r="J3" s="7" t="s">
        <v>219</v>
      </c>
      <c r="K3" s="29" t="s">
        <v>243</v>
      </c>
    </row>
    <row r="4" spans="1:11" s="11" customFormat="1" ht="47.25" x14ac:dyDescent="0.25">
      <c r="A4" s="6"/>
      <c r="B4" s="6">
        <v>3</v>
      </c>
      <c r="C4" s="7" t="s">
        <v>246</v>
      </c>
      <c r="D4" s="7" t="s">
        <v>157</v>
      </c>
      <c r="E4" s="7" t="s">
        <v>158</v>
      </c>
      <c r="F4" s="20">
        <v>1</v>
      </c>
      <c r="G4" s="27">
        <v>11540</v>
      </c>
      <c r="H4" s="14">
        <v>11540</v>
      </c>
      <c r="I4" s="8">
        <v>2000</v>
      </c>
      <c r="J4" s="7" t="s">
        <v>219</v>
      </c>
      <c r="K4" s="9"/>
    </row>
    <row r="5" spans="1:11" s="11" customFormat="1" ht="94.5" x14ac:dyDescent="0.25">
      <c r="A5" s="6"/>
      <c r="B5" s="6">
        <v>4</v>
      </c>
      <c r="C5" s="7" t="s">
        <v>135</v>
      </c>
      <c r="D5" s="7" t="s">
        <v>134</v>
      </c>
      <c r="E5" s="7" t="s">
        <v>136</v>
      </c>
      <c r="F5" s="20">
        <v>1</v>
      </c>
      <c r="G5" s="27">
        <v>2596</v>
      </c>
      <c r="H5" s="8">
        <v>2560</v>
      </c>
      <c r="I5" s="8">
        <v>2560</v>
      </c>
      <c r="J5" s="7" t="s">
        <v>137</v>
      </c>
      <c r="K5" s="29" t="s">
        <v>243</v>
      </c>
    </row>
    <row r="6" spans="1:11" s="11" customFormat="1" ht="31.5" x14ac:dyDescent="0.25">
      <c r="A6" s="6"/>
      <c r="B6" s="6">
        <v>5</v>
      </c>
      <c r="C6" s="7" t="s">
        <v>127</v>
      </c>
      <c r="D6" s="7" t="s">
        <v>126</v>
      </c>
      <c r="E6" s="7" t="s">
        <v>128</v>
      </c>
      <c r="F6" s="20">
        <v>1</v>
      </c>
      <c r="G6" s="27">
        <v>2676.62</v>
      </c>
      <c r="H6" s="8">
        <v>2155.62</v>
      </c>
      <c r="I6" s="14">
        <v>2155.62</v>
      </c>
      <c r="J6" s="7" t="s">
        <v>129</v>
      </c>
      <c r="K6" s="9"/>
    </row>
    <row r="7" spans="1:11" s="11" customFormat="1" ht="47.25" x14ac:dyDescent="0.25">
      <c r="A7" s="6"/>
      <c r="B7" s="6">
        <v>6</v>
      </c>
      <c r="C7" s="7" t="s">
        <v>124</v>
      </c>
      <c r="D7" s="7" t="s">
        <v>168</v>
      </c>
      <c r="E7" s="7" t="s">
        <v>169</v>
      </c>
      <c r="F7" s="20">
        <v>1</v>
      </c>
      <c r="G7" s="27">
        <v>4108.66</v>
      </c>
      <c r="H7" s="8">
        <v>3642.66</v>
      </c>
      <c r="I7" s="8">
        <f>1800+504+1338.66</f>
        <v>3642.66</v>
      </c>
      <c r="J7" s="7" t="s">
        <v>170</v>
      </c>
      <c r="K7" s="9"/>
    </row>
    <row r="8" spans="1:11" s="11" customFormat="1" ht="47.25" x14ac:dyDescent="0.25">
      <c r="A8" s="6"/>
      <c r="B8" s="6">
        <v>7</v>
      </c>
      <c r="C8" s="7" t="s">
        <v>163</v>
      </c>
      <c r="D8" s="7" t="s">
        <v>162</v>
      </c>
      <c r="E8" s="7" t="s">
        <v>164</v>
      </c>
      <c r="F8" s="20">
        <v>1</v>
      </c>
      <c r="G8" s="27">
        <v>8090</v>
      </c>
      <c r="H8" s="8">
        <v>8090</v>
      </c>
      <c r="I8" s="8">
        <v>2000</v>
      </c>
      <c r="J8" s="7" t="s">
        <v>219</v>
      </c>
      <c r="K8" s="9"/>
    </row>
    <row r="9" spans="1:11" s="11" customFormat="1" ht="78.75" x14ac:dyDescent="0.25">
      <c r="A9" s="6"/>
      <c r="B9" s="6">
        <v>8</v>
      </c>
      <c r="C9" s="7" t="s">
        <v>206</v>
      </c>
      <c r="D9" s="7" t="s">
        <v>205</v>
      </c>
      <c r="E9" s="7" t="s">
        <v>207</v>
      </c>
      <c r="F9" s="20">
        <v>1</v>
      </c>
      <c r="G9" s="27">
        <v>2250</v>
      </c>
      <c r="H9" s="13">
        <v>2250</v>
      </c>
      <c r="I9" s="8">
        <v>0</v>
      </c>
      <c r="J9" s="7" t="s">
        <v>208</v>
      </c>
      <c r="K9" s="29" t="s">
        <v>220</v>
      </c>
    </row>
    <row r="10" spans="1:11" s="11" customFormat="1" ht="78.75" x14ac:dyDescent="0.25">
      <c r="A10" s="6"/>
      <c r="B10" s="6">
        <v>9</v>
      </c>
      <c r="C10" s="7" t="s">
        <v>192</v>
      </c>
      <c r="D10" s="7" t="s">
        <v>191</v>
      </c>
      <c r="E10" s="7" t="s">
        <v>190</v>
      </c>
      <c r="F10" s="21">
        <v>1</v>
      </c>
      <c r="G10" s="27">
        <v>6270</v>
      </c>
      <c r="H10" s="8">
        <v>6270</v>
      </c>
      <c r="I10" s="8">
        <f>1500+(4*3*130)+(2*4*3*35)+1270</f>
        <v>5170</v>
      </c>
      <c r="J10" s="7" t="s">
        <v>221</v>
      </c>
      <c r="K10" s="29" t="s">
        <v>243</v>
      </c>
    </row>
    <row r="11" spans="1:11" s="11" customFormat="1" ht="63" x14ac:dyDescent="0.25">
      <c r="A11" s="6"/>
      <c r="B11" s="6">
        <v>10</v>
      </c>
      <c r="C11" s="7" t="s">
        <v>160</v>
      </c>
      <c r="D11" s="15" t="s">
        <v>159</v>
      </c>
      <c r="E11" s="7" t="s">
        <v>161</v>
      </c>
      <c r="F11" s="21">
        <v>1</v>
      </c>
      <c r="G11" s="27">
        <v>2600</v>
      </c>
      <c r="H11" s="8">
        <v>2600</v>
      </c>
      <c r="I11" s="8">
        <v>1500</v>
      </c>
      <c r="J11" s="7" t="s">
        <v>222</v>
      </c>
      <c r="K11" s="29" t="s">
        <v>243</v>
      </c>
    </row>
    <row r="12" spans="1:11" s="11" customFormat="1" ht="63" x14ac:dyDescent="0.25">
      <c r="A12" s="6"/>
      <c r="B12" s="6">
        <v>11</v>
      </c>
      <c r="C12" s="7" t="s">
        <v>185</v>
      </c>
      <c r="D12" s="7" t="s">
        <v>184</v>
      </c>
      <c r="E12" s="7" t="s">
        <v>186</v>
      </c>
      <c r="F12" s="20">
        <v>1</v>
      </c>
      <c r="G12" s="27">
        <v>17512.400000000001</v>
      </c>
      <c r="H12" s="8">
        <v>9177.4</v>
      </c>
      <c r="I12" s="8">
        <f>774.4+(165*7*4)+1750+297</f>
        <v>7441.4</v>
      </c>
      <c r="J12" s="7" t="s">
        <v>223</v>
      </c>
      <c r="K12" s="9"/>
    </row>
    <row r="13" spans="1:11" s="11" customFormat="1" ht="31.5" x14ac:dyDescent="0.25">
      <c r="A13" s="6"/>
      <c r="B13" s="6">
        <v>12</v>
      </c>
      <c r="C13" s="7" t="s">
        <v>143</v>
      </c>
      <c r="D13" s="7" t="s">
        <v>141</v>
      </c>
      <c r="E13" s="7" t="s">
        <v>142</v>
      </c>
      <c r="F13" s="12">
        <v>2</v>
      </c>
      <c r="G13" s="27">
        <v>18175</v>
      </c>
      <c r="H13" s="8">
        <v>8000</v>
      </c>
      <c r="I13" s="8">
        <f>1000+2000</f>
        <v>3000</v>
      </c>
      <c r="J13" s="7" t="s">
        <v>224</v>
      </c>
      <c r="K13" s="29" t="s">
        <v>229</v>
      </c>
    </row>
    <row r="14" spans="1:11" s="11" customFormat="1" ht="31.5" x14ac:dyDescent="0.25">
      <c r="A14" s="6"/>
      <c r="B14" s="6">
        <v>13</v>
      </c>
      <c r="C14" s="7" t="s">
        <v>13</v>
      </c>
      <c r="D14" s="7" t="s">
        <v>116</v>
      </c>
      <c r="E14" s="7" t="s">
        <v>117</v>
      </c>
      <c r="F14" s="12">
        <v>2</v>
      </c>
      <c r="G14" s="27">
        <v>4737.5</v>
      </c>
      <c r="H14" s="8">
        <v>4737.5</v>
      </c>
      <c r="I14" s="8">
        <v>2000</v>
      </c>
      <c r="J14" s="7" t="s">
        <v>225</v>
      </c>
      <c r="K14" s="9"/>
    </row>
    <row r="15" spans="1:11" s="11" customFormat="1" ht="47.25" x14ac:dyDescent="0.25">
      <c r="A15" s="6"/>
      <c r="B15" s="6">
        <v>14</v>
      </c>
      <c r="C15" s="7" t="s">
        <v>203</v>
      </c>
      <c r="D15" s="15" t="s">
        <v>202</v>
      </c>
      <c r="E15" s="7" t="s">
        <v>204</v>
      </c>
      <c r="F15" s="12">
        <v>2</v>
      </c>
      <c r="G15" s="27">
        <v>5276.25</v>
      </c>
      <c r="H15" s="8">
        <v>5276.25</v>
      </c>
      <c r="I15" s="8">
        <f>300+2000</f>
        <v>2300</v>
      </c>
      <c r="J15" s="7" t="s">
        <v>226</v>
      </c>
      <c r="K15" s="29"/>
    </row>
    <row r="16" spans="1:11" s="11" customFormat="1" ht="47.25" x14ac:dyDescent="0.25">
      <c r="A16" s="6"/>
      <c r="B16" s="6">
        <v>15</v>
      </c>
      <c r="C16" s="7" t="s">
        <v>211</v>
      </c>
      <c r="D16" s="15" t="s">
        <v>210</v>
      </c>
      <c r="E16" s="7" t="s">
        <v>211</v>
      </c>
      <c r="F16" s="12">
        <v>2</v>
      </c>
      <c r="G16" s="27">
        <v>9000</v>
      </c>
      <c r="H16" s="8">
        <v>9000</v>
      </c>
      <c r="I16" s="8">
        <v>0</v>
      </c>
      <c r="J16" s="7" t="s">
        <v>212</v>
      </c>
      <c r="K16" s="29" t="s">
        <v>227</v>
      </c>
    </row>
    <row r="17" spans="1:11" s="11" customFormat="1" ht="94.5" x14ac:dyDescent="0.25">
      <c r="A17" s="6"/>
      <c r="B17" s="6">
        <v>16</v>
      </c>
      <c r="C17" s="7" t="s">
        <v>155</v>
      </c>
      <c r="D17" s="15" t="s">
        <v>154</v>
      </c>
      <c r="E17" s="7" t="s">
        <v>156</v>
      </c>
      <c r="F17" s="12">
        <v>2</v>
      </c>
      <c r="G17" s="27">
        <v>4514.24</v>
      </c>
      <c r="H17" s="8">
        <v>4514.24</v>
      </c>
      <c r="I17" s="8">
        <v>1700</v>
      </c>
      <c r="J17" s="7" t="s">
        <v>244</v>
      </c>
      <c r="K17" s="9"/>
    </row>
    <row r="18" spans="1:11" s="11" customFormat="1" ht="31.5" x14ac:dyDescent="0.25">
      <c r="A18" s="6"/>
      <c r="B18" s="6">
        <v>17</v>
      </c>
      <c r="C18" s="7" t="s">
        <v>166</v>
      </c>
      <c r="D18" s="7" t="s">
        <v>165</v>
      </c>
      <c r="E18" s="7" t="s">
        <v>167</v>
      </c>
      <c r="F18" s="12">
        <v>2</v>
      </c>
      <c r="G18" s="27">
        <v>10150</v>
      </c>
      <c r="H18" s="14">
        <v>10150</v>
      </c>
      <c r="I18" s="8">
        <f>1700+2000</f>
        <v>3700</v>
      </c>
      <c r="J18" s="7" t="s">
        <v>228</v>
      </c>
      <c r="K18" s="9"/>
    </row>
    <row r="19" spans="1:11" s="11" customFormat="1" ht="47.25" x14ac:dyDescent="0.25">
      <c r="A19" s="6"/>
      <c r="B19" s="6">
        <v>18</v>
      </c>
      <c r="C19" s="7" t="s">
        <v>194</v>
      </c>
      <c r="D19" s="7" t="s">
        <v>193</v>
      </c>
      <c r="E19" s="7" t="s">
        <v>195</v>
      </c>
      <c r="F19" s="12">
        <v>2</v>
      </c>
      <c r="G19" s="27">
        <v>6500</v>
      </c>
      <c r="H19" s="14">
        <v>1500</v>
      </c>
      <c r="I19" s="8">
        <v>1500</v>
      </c>
      <c r="J19" s="7" t="s">
        <v>196</v>
      </c>
      <c r="K19" s="9"/>
    </row>
    <row r="20" spans="1:11" s="11" customFormat="1" ht="78.75" x14ac:dyDescent="0.25">
      <c r="A20" s="6"/>
      <c r="B20" s="6">
        <v>19</v>
      </c>
      <c r="C20" s="7" t="s">
        <v>172</v>
      </c>
      <c r="D20" s="7" t="s">
        <v>171</v>
      </c>
      <c r="E20" s="7" t="s">
        <v>173</v>
      </c>
      <c r="F20" s="22">
        <v>3</v>
      </c>
      <c r="G20" s="27">
        <v>29884.2</v>
      </c>
      <c r="H20" s="8">
        <v>6957.7</v>
      </c>
      <c r="I20" s="8">
        <v>3000</v>
      </c>
      <c r="J20" s="7" t="s">
        <v>230</v>
      </c>
      <c r="K20" s="9"/>
    </row>
    <row r="21" spans="1:11" s="11" customFormat="1" ht="63" x14ac:dyDescent="0.25">
      <c r="A21" s="6"/>
      <c r="B21" s="6">
        <v>20</v>
      </c>
      <c r="C21" s="7" t="s">
        <v>131</v>
      </c>
      <c r="D21" s="7" t="s">
        <v>130</v>
      </c>
      <c r="E21" s="7" t="s">
        <v>132</v>
      </c>
      <c r="F21" s="23">
        <v>3</v>
      </c>
      <c r="G21" s="27">
        <v>2554.5</v>
      </c>
      <c r="H21" s="8">
        <v>2554.5</v>
      </c>
      <c r="I21" s="8">
        <v>0</v>
      </c>
      <c r="J21" s="7" t="s">
        <v>133</v>
      </c>
      <c r="K21" s="29" t="s">
        <v>231</v>
      </c>
    </row>
    <row r="22" spans="1:11" s="11" customFormat="1" ht="78.75" x14ac:dyDescent="0.25">
      <c r="A22" s="6"/>
      <c r="B22" s="6">
        <v>21</v>
      </c>
      <c r="C22" s="7" t="s">
        <v>188</v>
      </c>
      <c r="D22" s="7" t="s">
        <v>187</v>
      </c>
      <c r="E22" s="7" t="s">
        <v>189</v>
      </c>
      <c r="F22" s="23">
        <v>3</v>
      </c>
      <c r="G22" s="27">
        <v>7366.25</v>
      </c>
      <c r="H22" s="8">
        <v>7366.25</v>
      </c>
      <c r="I22" s="8">
        <f>2920</f>
        <v>2920</v>
      </c>
      <c r="J22" s="7" t="s">
        <v>199</v>
      </c>
      <c r="K22" s="9"/>
    </row>
    <row r="23" spans="1:11" s="11" customFormat="1" ht="31.5" x14ac:dyDescent="0.25">
      <c r="A23" s="6"/>
      <c r="B23" s="6">
        <v>22</v>
      </c>
      <c r="C23" s="7" t="s">
        <v>175</v>
      </c>
      <c r="D23" s="7" t="s">
        <v>174</v>
      </c>
      <c r="E23" s="7" t="s">
        <v>176</v>
      </c>
      <c r="F23" s="23">
        <v>3</v>
      </c>
      <c r="G23" s="27">
        <v>1781.25</v>
      </c>
      <c r="H23" s="8">
        <v>1781.25</v>
      </c>
      <c r="I23" s="8">
        <v>500</v>
      </c>
      <c r="J23" s="7" t="s">
        <v>177</v>
      </c>
      <c r="K23" s="29"/>
    </row>
    <row r="24" spans="1:11" s="11" customFormat="1" ht="47.25" x14ac:dyDescent="0.25">
      <c r="A24" s="6"/>
      <c r="B24" s="6">
        <v>23</v>
      </c>
      <c r="C24" s="7" t="s">
        <v>175</v>
      </c>
      <c r="D24" s="7" t="s">
        <v>178</v>
      </c>
      <c r="E24" s="7" t="s">
        <v>179</v>
      </c>
      <c r="F24" s="23">
        <v>3</v>
      </c>
      <c r="G24" s="27">
        <v>28164.55</v>
      </c>
      <c r="H24" s="8">
        <v>10500</v>
      </c>
      <c r="I24" s="8">
        <f>1000+1500</f>
        <v>2500</v>
      </c>
      <c r="J24" s="7" t="s">
        <v>232</v>
      </c>
      <c r="K24" s="9"/>
    </row>
    <row r="25" spans="1:11" s="11" customFormat="1" ht="31.5" x14ac:dyDescent="0.25">
      <c r="A25" s="6"/>
      <c r="B25" s="6">
        <v>24</v>
      </c>
      <c r="C25" s="7" t="s">
        <v>145</v>
      </c>
      <c r="D25" s="7" t="s">
        <v>144</v>
      </c>
      <c r="E25" s="7" t="s">
        <v>146</v>
      </c>
      <c r="F25" s="23">
        <v>3</v>
      </c>
      <c r="G25" s="27">
        <v>8800</v>
      </c>
      <c r="H25" s="8">
        <v>8800</v>
      </c>
      <c r="I25" s="8">
        <f>2500</f>
        <v>2500</v>
      </c>
      <c r="J25" s="7" t="s">
        <v>233</v>
      </c>
      <c r="K25" s="9"/>
    </row>
    <row r="26" spans="1:11" s="11" customFormat="1" ht="63" x14ac:dyDescent="0.25">
      <c r="A26" s="6"/>
      <c r="B26" s="6">
        <v>25</v>
      </c>
      <c r="C26" s="7" t="s">
        <v>124</v>
      </c>
      <c r="D26" s="7" t="s">
        <v>123</v>
      </c>
      <c r="E26" s="7" t="s">
        <v>125</v>
      </c>
      <c r="F26" s="23">
        <v>3</v>
      </c>
      <c r="G26" s="27">
        <v>3175</v>
      </c>
      <c r="H26" s="8">
        <v>3175</v>
      </c>
      <c r="I26" s="8">
        <f>250+150+150+50+600</f>
        <v>1200</v>
      </c>
      <c r="J26" s="7" t="s">
        <v>234</v>
      </c>
      <c r="K26" s="9"/>
    </row>
    <row r="27" spans="1:11" s="11" customFormat="1" ht="63" x14ac:dyDescent="0.25">
      <c r="A27" s="6"/>
      <c r="B27" s="6">
        <v>26</v>
      </c>
      <c r="C27" s="7" t="s">
        <v>152</v>
      </c>
      <c r="D27" s="7" t="s">
        <v>151</v>
      </c>
      <c r="E27" s="7" t="s">
        <v>153</v>
      </c>
      <c r="F27" s="23">
        <v>3</v>
      </c>
      <c r="G27" s="27">
        <v>39269</v>
      </c>
      <c r="H27" s="8">
        <v>8965</v>
      </c>
      <c r="I27" s="8">
        <f>285+2000</f>
        <v>2285</v>
      </c>
      <c r="J27" s="7" t="s">
        <v>235</v>
      </c>
      <c r="K27" s="9"/>
    </row>
    <row r="28" spans="1:11" s="11" customFormat="1" ht="78.75" x14ac:dyDescent="0.25">
      <c r="A28" s="6"/>
      <c r="B28" s="6">
        <v>27</v>
      </c>
      <c r="C28" s="7" t="s">
        <v>209</v>
      </c>
      <c r="D28" s="15" t="s">
        <v>217</v>
      </c>
      <c r="E28" s="7" t="s">
        <v>209</v>
      </c>
      <c r="F28" s="23">
        <v>3</v>
      </c>
      <c r="G28" s="27">
        <v>2365.0500000000002</v>
      </c>
      <c r="H28" s="8">
        <v>2365.0500000000002</v>
      </c>
      <c r="I28" s="8">
        <v>0</v>
      </c>
      <c r="J28" s="7" t="s">
        <v>214</v>
      </c>
      <c r="K28" s="45" t="s">
        <v>236</v>
      </c>
    </row>
    <row r="29" spans="1:11" s="11" customFormat="1" ht="31.5" x14ac:dyDescent="0.25">
      <c r="A29" s="6"/>
      <c r="B29" s="6">
        <v>28</v>
      </c>
      <c r="C29" s="7" t="s">
        <v>119</v>
      </c>
      <c r="D29" s="7" t="s">
        <v>118</v>
      </c>
      <c r="E29" s="7" t="s">
        <v>120</v>
      </c>
      <c r="F29" s="23">
        <v>3</v>
      </c>
      <c r="G29" s="27">
        <v>4755.88</v>
      </c>
      <c r="H29" s="8">
        <v>4455.88</v>
      </c>
      <c r="I29" s="8">
        <v>2643.38</v>
      </c>
      <c r="J29" s="7" t="s">
        <v>238</v>
      </c>
      <c r="K29" s="29" t="s">
        <v>237</v>
      </c>
    </row>
    <row r="30" spans="1:11" s="11" customFormat="1" ht="94.5" x14ac:dyDescent="0.25">
      <c r="A30" s="6"/>
      <c r="B30" s="6">
        <v>29</v>
      </c>
      <c r="C30" s="7" t="s">
        <v>215</v>
      </c>
      <c r="D30" s="15" t="s">
        <v>213</v>
      </c>
      <c r="E30" s="7" t="s">
        <v>216</v>
      </c>
      <c r="F30" s="23">
        <v>3</v>
      </c>
      <c r="G30" s="27">
        <v>8650</v>
      </c>
      <c r="H30" s="8">
        <v>8650</v>
      </c>
      <c r="I30" s="8">
        <v>0</v>
      </c>
      <c r="J30" s="7" t="s">
        <v>245</v>
      </c>
      <c r="K30" s="29" t="s">
        <v>231</v>
      </c>
    </row>
    <row r="31" spans="1:11" s="11" customFormat="1" ht="47.25" x14ac:dyDescent="0.25">
      <c r="A31" s="6"/>
      <c r="B31" s="6">
        <v>30</v>
      </c>
      <c r="C31" s="7" t="s">
        <v>148</v>
      </c>
      <c r="D31" s="7" t="s">
        <v>147</v>
      </c>
      <c r="E31" s="7" t="s">
        <v>149</v>
      </c>
      <c r="F31" s="22">
        <v>3</v>
      </c>
      <c r="G31" s="27">
        <v>15500</v>
      </c>
      <c r="H31" s="8">
        <v>8000</v>
      </c>
      <c r="I31" s="8">
        <v>4000</v>
      </c>
      <c r="J31" s="7" t="s">
        <v>150</v>
      </c>
      <c r="K31" s="9"/>
    </row>
    <row r="32" spans="1:11" s="11" customFormat="1" ht="63" x14ac:dyDescent="0.25">
      <c r="A32" s="6"/>
      <c r="B32" s="6">
        <v>31</v>
      </c>
      <c r="C32" s="7" t="s">
        <v>181</v>
      </c>
      <c r="D32" s="7" t="s">
        <v>180</v>
      </c>
      <c r="E32" s="7" t="s">
        <v>182</v>
      </c>
      <c r="F32" s="23">
        <v>3</v>
      </c>
      <c r="G32" s="27">
        <v>50000</v>
      </c>
      <c r="H32" s="14">
        <v>8190</v>
      </c>
      <c r="I32" s="33">
        <v>0</v>
      </c>
      <c r="J32" s="7" t="s">
        <v>183</v>
      </c>
      <c r="K32" s="29" t="s">
        <v>231</v>
      </c>
    </row>
    <row r="33" spans="1:11" s="11" customFormat="1" ht="47.25" x14ac:dyDescent="0.25">
      <c r="A33" s="6"/>
      <c r="B33" s="6">
        <v>32</v>
      </c>
      <c r="C33" s="7" t="s">
        <v>194</v>
      </c>
      <c r="D33" s="7" t="s">
        <v>197</v>
      </c>
      <c r="E33" s="7" t="s">
        <v>198</v>
      </c>
      <c r="F33" s="22">
        <v>3</v>
      </c>
      <c r="G33" s="27">
        <v>6500</v>
      </c>
      <c r="H33" s="8">
        <v>5000</v>
      </c>
      <c r="I33" s="8">
        <v>2400</v>
      </c>
      <c r="J33" s="7" t="s">
        <v>199</v>
      </c>
      <c r="K33" s="9"/>
    </row>
    <row r="34" spans="1:11" s="11" customFormat="1" ht="15.75" x14ac:dyDescent="0.25">
      <c r="A34" s="16"/>
      <c r="B34" s="16"/>
      <c r="C34" s="28" t="s">
        <v>113</v>
      </c>
      <c r="D34" s="17"/>
      <c r="E34" s="18"/>
      <c r="F34" s="19"/>
      <c r="G34" s="24">
        <f>SUBTOTAL(109,G2:G33)</f>
        <v>335858.55</v>
      </c>
      <c r="H34" s="26">
        <f>SUBTOTAL(109,H2:H33)</f>
        <v>188226.3</v>
      </c>
      <c r="I34" s="26">
        <f>SUBTOTAL(109,I2:I33)</f>
        <v>67658.06</v>
      </c>
      <c r="J34" s="18"/>
      <c r="K34" s="25"/>
    </row>
    <row r="36" spans="1:11" ht="18.75" x14ac:dyDescent="0.3">
      <c r="C36" s="34">
        <v>1</v>
      </c>
      <c r="D36" s="30" t="s">
        <v>239</v>
      </c>
      <c r="E36" s="30"/>
      <c r="F36" s="30"/>
      <c r="G36" s="35"/>
      <c r="H36" s="36"/>
      <c r="I36" s="40">
        <f t="shared" ref="I36" si="0">SUM(I2:I12)</f>
        <v>29509.68</v>
      </c>
      <c r="J36" s="36"/>
      <c r="K36" s="38"/>
    </row>
    <row r="37" spans="1:11" ht="18.75" x14ac:dyDescent="0.3">
      <c r="C37" s="34">
        <v>2</v>
      </c>
      <c r="D37" s="30" t="s">
        <v>240</v>
      </c>
      <c r="E37" s="30"/>
      <c r="F37" s="39"/>
      <c r="G37" s="35"/>
      <c r="H37" s="36"/>
      <c r="I37" s="40">
        <f t="shared" ref="I37" si="1">SUM(I13:I19)</f>
        <v>14200</v>
      </c>
      <c r="J37" s="36"/>
      <c r="K37" s="38"/>
    </row>
    <row r="38" spans="1:11" ht="18.75" x14ac:dyDescent="0.3">
      <c r="C38" s="34">
        <v>3</v>
      </c>
      <c r="D38" s="30" t="s">
        <v>241</v>
      </c>
      <c r="E38" s="30"/>
      <c r="F38" s="30"/>
      <c r="G38" s="35"/>
      <c r="H38" s="36"/>
      <c r="I38" s="40">
        <f t="shared" ref="I38" si="2">SUM(I20:I33)</f>
        <v>23948.38</v>
      </c>
      <c r="J38" s="36"/>
      <c r="K38" s="38"/>
    </row>
    <row r="39" spans="1:11" ht="18.75" x14ac:dyDescent="0.3">
      <c r="D39" s="41" t="s">
        <v>242</v>
      </c>
      <c r="E39" s="30"/>
      <c r="F39" s="32"/>
      <c r="G39" s="35"/>
      <c r="H39" s="36"/>
      <c r="I39" s="37">
        <f>SUM(I36:I38)</f>
        <v>67658.06</v>
      </c>
      <c r="J39" s="36"/>
      <c r="K39" s="38"/>
    </row>
    <row r="42" spans="1:11" ht="18.75" x14ac:dyDescent="0.3">
      <c r="C42" s="30"/>
    </row>
    <row r="43" spans="1:11" ht="18.75" x14ac:dyDescent="0.3">
      <c r="C43" s="30"/>
    </row>
    <row r="44" spans="1:11" x14ac:dyDescent="0.25">
      <c r="F44"/>
    </row>
    <row r="45" spans="1:11" ht="18.75" x14ac:dyDescent="0.3">
      <c r="D45" s="30"/>
      <c r="E45" s="31"/>
      <c r="F45" s="30"/>
      <c r="I45" s="30"/>
      <c r="J45" s="31"/>
      <c r="K45" s="30"/>
    </row>
    <row r="46" spans="1:11" ht="18.75" x14ac:dyDescent="0.3">
      <c r="D46" s="30"/>
      <c r="E46" s="31"/>
      <c r="F46" s="30"/>
      <c r="I46" s="30"/>
      <c r="J46" s="32"/>
      <c r="K46" s="30"/>
    </row>
    <row r="47" spans="1:11" ht="18.75" x14ac:dyDescent="0.3">
      <c r="D47" s="30"/>
      <c r="E47" s="31"/>
      <c r="F47" s="30"/>
      <c r="I47" s="30"/>
      <c r="J47" s="32"/>
      <c r="K47" s="30"/>
    </row>
    <row r="48" spans="1:11" ht="18.75" x14ac:dyDescent="0.3">
      <c r="D48" s="30"/>
      <c r="E48" s="31"/>
      <c r="F48" s="30"/>
      <c r="I48" s="30"/>
      <c r="J48" s="32"/>
      <c r="K48" s="30"/>
    </row>
    <row r="49" spans="3:11" ht="18.75" x14ac:dyDescent="0.3">
      <c r="D49" s="30"/>
      <c r="E49" s="32"/>
      <c r="F49" s="30"/>
    </row>
    <row r="50" spans="3:11" ht="18.75" x14ac:dyDescent="0.3">
      <c r="D50" s="30"/>
      <c r="E50" s="31"/>
      <c r="F50" s="30"/>
      <c r="I50" s="30"/>
      <c r="J50" s="31"/>
      <c r="K50" s="30"/>
    </row>
    <row r="51" spans="3:11" ht="18.75" x14ac:dyDescent="0.3">
      <c r="D51" s="30"/>
      <c r="E51" s="31"/>
      <c r="F51" s="30"/>
      <c r="I51" s="30"/>
      <c r="J51" s="32"/>
      <c r="K51" s="30"/>
    </row>
    <row r="52" spans="3:11" ht="18.75" x14ac:dyDescent="0.3">
      <c r="D52" s="30"/>
      <c r="E52" s="31"/>
      <c r="F52" s="30"/>
      <c r="I52" s="30"/>
      <c r="J52" s="32"/>
      <c r="K52" s="30"/>
    </row>
    <row r="53" spans="3:11" ht="18.75" x14ac:dyDescent="0.3">
      <c r="D53" s="30"/>
      <c r="E53" s="32"/>
      <c r="F53" s="30"/>
      <c r="I53" s="30"/>
      <c r="J53" s="32"/>
      <c r="K53" s="30"/>
    </row>
    <row r="54" spans="3:11" ht="18.75" x14ac:dyDescent="0.3">
      <c r="D54" s="30"/>
      <c r="E54" s="31"/>
      <c r="F54" s="30"/>
      <c r="I54" s="30"/>
      <c r="J54" s="31"/>
      <c r="K54" s="30"/>
    </row>
    <row r="55" spans="3:11" ht="18.75" x14ac:dyDescent="0.3">
      <c r="D55" s="30"/>
      <c r="E55" s="31"/>
      <c r="F55" s="30"/>
      <c r="I55" s="30"/>
      <c r="J55" s="32"/>
      <c r="K55" s="30"/>
    </row>
    <row r="56" spans="3:11" ht="18.75" x14ac:dyDescent="0.3">
      <c r="D56" s="30"/>
      <c r="E56" s="31"/>
      <c r="F56" s="30"/>
    </row>
    <row r="57" spans="3:11" ht="18.75" x14ac:dyDescent="0.3">
      <c r="C57" s="30"/>
    </row>
  </sheetData>
  <pageMargins left="0.23622047244094491" right="0.23622047244094491" top="0.98854166666666665" bottom="0.74803149606299213" header="0.31496062992125984" footer="0.31496062992125984"/>
  <pageSetup paperSize="9" scale="73" fitToHeight="0" orientation="landscape" r:id="rId1"/>
  <headerFooter>
    <oddHeader>&amp;L&amp;12&amp;K08-039Filozofski fakultet Sveučilišta u Zagrebu
Zagreb, Ivana Lučića 3
&amp;C&amp;"-,Bold"&amp;14&amp;K224C66
Rezultati Natječaja za sufinanciranje studentskih projekata za kalendarsku godinu 2018.</oddHead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D37" sqref="D37"/>
    </sheetView>
  </sheetViews>
  <sheetFormatPr defaultColWidth="9.140625" defaultRowHeight="15" x14ac:dyDescent="0.25"/>
  <cols>
    <col min="1" max="1" width="9.140625" style="4"/>
    <col min="2" max="2" width="35.7109375" style="4" customWidth="1"/>
    <col min="3" max="3" width="44.140625" style="4" customWidth="1"/>
    <col min="4" max="16384" width="9.140625" style="4"/>
  </cols>
  <sheetData>
    <row r="1" spans="1:3" ht="45" x14ac:dyDescent="0.25">
      <c r="A1" s="2" t="s">
        <v>68</v>
      </c>
      <c r="B1" s="3" t="s">
        <v>66</v>
      </c>
      <c r="C1" s="3" t="s">
        <v>19</v>
      </c>
    </row>
    <row r="2" spans="1:3" ht="60" x14ac:dyDescent="0.25">
      <c r="A2" s="2" t="s">
        <v>69</v>
      </c>
      <c r="B2" s="3" t="s">
        <v>63</v>
      </c>
      <c r="C2" s="3" t="s">
        <v>38</v>
      </c>
    </row>
    <row r="3" spans="1:3" ht="105" x14ac:dyDescent="0.25">
      <c r="A3" s="2" t="s">
        <v>70</v>
      </c>
      <c r="B3" s="3" t="s">
        <v>64</v>
      </c>
      <c r="C3" s="3" t="s">
        <v>30</v>
      </c>
    </row>
    <row r="4" spans="1:3" x14ac:dyDescent="0.25">
      <c r="A4" s="2" t="s">
        <v>71</v>
      </c>
      <c r="B4" s="3" t="s">
        <v>33</v>
      </c>
      <c r="C4" s="3" t="s">
        <v>32</v>
      </c>
    </row>
    <row r="5" spans="1:3" ht="45" x14ac:dyDescent="0.25">
      <c r="A5" s="2" t="s">
        <v>72</v>
      </c>
      <c r="B5" s="3" t="s">
        <v>35</v>
      </c>
      <c r="C5" s="3" t="s">
        <v>34</v>
      </c>
    </row>
    <row r="6" spans="1:3" ht="45" x14ac:dyDescent="0.25">
      <c r="A6" s="2" t="s">
        <v>73</v>
      </c>
      <c r="B6" s="3" t="s">
        <v>29</v>
      </c>
      <c r="C6" s="3" t="s">
        <v>28</v>
      </c>
    </row>
    <row r="7" spans="1:3" ht="30" x14ac:dyDescent="0.25">
      <c r="A7" s="2" t="s">
        <v>74</v>
      </c>
      <c r="B7" s="3" t="s">
        <v>13</v>
      </c>
      <c r="C7" s="3" t="s">
        <v>12</v>
      </c>
    </row>
    <row r="8" spans="1:3" ht="60" x14ac:dyDescent="0.25">
      <c r="A8" s="2" t="s">
        <v>75</v>
      </c>
      <c r="B8" s="3" t="s">
        <v>49</v>
      </c>
      <c r="C8" s="3" t="s">
        <v>60</v>
      </c>
    </row>
    <row r="9" spans="1:3" ht="30" x14ac:dyDescent="0.25">
      <c r="A9" s="2" t="s">
        <v>76</v>
      </c>
      <c r="B9" s="3" t="s">
        <v>52</v>
      </c>
      <c r="C9" s="3" t="s">
        <v>51</v>
      </c>
    </row>
    <row r="10" spans="1:3" ht="45" x14ac:dyDescent="0.25">
      <c r="A10" s="2" t="s">
        <v>88</v>
      </c>
      <c r="B10" s="3" t="s">
        <v>37</v>
      </c>
      <c r="C10" s="3" t="s">
        <v>36</v>
      </c>
    </row>
    <row r="11" spans="1:3" ht="90" x14ac:dyDescent="0.25">
      <c r="A11" s="2" t="s">
        <v>77</v>
      </c>
      <c r="B11" s="3" t="s">
        <v>56</v>
      </c>
      <c r="C11" s="3" t="s">
        <v>106</v>
      </c>
    </row>
    <row r="12" spans="1:3" ht="30" x14ac:dyDescent="0.25">
      <c r="A12" s="2" t="s">
        <v>78</v>
      </c>
      <c r="B12" s="3" t="s">
        <v>13</v>
      </c>
      <c r="C12" s="3" t="s">
        <v>14</v>
      </c>
    </row>
    <row r="13" spans="1:3" ht="30" x14ac:dyDescent="0.25">
      <c r="A13" s="2" t="s">
        <v>79</v>
      </c>
      <c r="B13" s="3" t="s">
        <v>8</v>
      </c>
      <c r="C13" s="3" t="s">
        <v>11</v>
      </c>
    </row>
    <row r="14" spans="1:3" x14ac:dyDescent="0.25">
      <c r="A14" s="2" t="s">
        <v>80</v>
      </c>
      <c r="B14" s="3" t="s">
        <v>41</v>
      </c>
      <c r="C14" s="3" t="s">
        <v>107</v>
      </c>
    </row>
    <row r="15" spans="1:3" ht="60" x14ac:dyDescent="0.25">
      <c r="A15" s="2" t="s">
        <v>81</v>
      </c>
      <c r="B15" s="3" t="s">
        <v>31</v>
      </c>
      <c r="C15" s="3" t="s">
        <v>108</v>
      </c>
    </row>
    <row r="16" spans="1:3" ht="30" x14ac:dyDescent="0.25">
      <c r="A16" s="2" t="s">
        <v>82</v>
      </c>
      <c r="B16" s="3" t="s">
        <v>18</v>
      </c>
      <c r="C16" s="3" t="s">
        <v>17</v>
      </c>
    </row>
    <row r="17" spans="1:3" ht="30" x14ac:dyDescent="0.25">
      <c r="A17" s="2" t="s">
        <v>83</v>
      </c>
      <c r="B17" s="3" t="s">
        <v>20</v>
      </c>
      <c r="C17" s="3" t="s">
        <v>21</v>
      </c>
    </row>
    <row r="18" spans="1:3" ht="30" x14ac:dyDescent="0.25">
      <c r="A18" s="2" t="s">
        <v>84</v>
      </c>
      <c r="B18" s="3" t="s">
        <v>24</v>
      </c>
      <c r="C18" s="3" t="s">
        <v>109</v>
      </c>
    </row>
    <row r="19" spans="1:3" ht="30" x14ac:dyDescent="0.25">
      <c r="A19" s="2" t="s">
        <v>85</v>
      </c>
      <c r="B19" s="3" t="s">
        <v>24</v>
      </c>
      <c r="C19" s="3" t="s">
        <v>42</v>
      </c>
    </row>
    <row r="20" spans="1:3" ht="45" x14ac:dyDescent="0.25">
      <c r="A20" s="2" t="s">
        <v>86</v>
      </c>
      <c r="B20" s="3" t="s">
        <v>58</v>
      </c>
      <c r="C20" s="3" t="s">
        <v>6</v>
      </c>
    </row>
    <row r="21" spans="1:3" ht="45" x14ac:dyDescent="0.25">
      <c r="A21" s="2" t="s">
        <v>87</v>
      </c>
      <c r="B21" s="3" t="s">
        <v>57</v>
      </c>
      <c r="C21" s="3" t="s">
        <v>110</v>
      </c>
    </row>
    <row r="22" spans="1:3" ht="60" x14ac:dyDescent="0.25">
      <c r="A22" s="2" t="s">
        <v>89</v>
      </c>
      <c r="B22" s="3" t="s">
        <v>59</v>
      </c>
      <c r="C22" s="3" t="s">
        <v>111</v>
      </c>
    </row>
    <row r="23" spans="1:3" ht="60" x14ac:dyDescent="0.25">
      <c r="A23" s="2" t="s">
        <v>90</v>
      </c>
      <c r="B23" s="3" t="s">
        <v>67</v>
      </c>
      <c r="C23" s="3" t="s">
        <v>39</v>
      </c>
    </row>
    <row r="24" spans="1:3" ht="90" x14ac:dyDescent="0.25">
      <c r="A24" s="2" t="s">
        <v>91</v>
      </c>
      <c r="B24" s="3" t="s">
        <v>61</v>
      </c>
      <c r="C24" s="3" t="s">
        <v>47</v>
      </c>
    </row>
    <row r="25" spans="1:3" ht="45" x14ac:dyDescent="0.25">
      <c r="A25" s="2" t="s">
        <v>92</v>
      </c>
      <c r="B25" s="3" t="s">
        <v>65</v>
      </c>
      <c r="C25" s="3" t="s">
        <v>27</v>
      </c>
    </row>
    <row r="26" spans="1:3" x14ac:dyDescent="0.25">
      <c r="A26" s="2" t="s">
        <v>93</v>
      </c>
      <c r="B26" s="3" t="s">
        <v>23</v>
      </c>
      <c r="C26" s="3" t="s">
        <v>22</v>
      </c>
    </row>
    <row r="27" spans="1:3" ht="75" x14ac:dyDescent="0.25">
      <c r="A27" s="2" t="s">
        <v>94</v>
      </c>
      <c r="B27" s="3" t="s">
        <v>16</v>
      </c>
      <c r="C27" s="3" t="s">
        <v>15</v>
      </c>
    </row>
    <row r="28" spans="1:3" ht="45" x14ac:dyDescent="0.25">
      <c r="A28" s="2" t="s">
        <v>95</v>
      </c>
      <c r="B28" s="3" t="s">
        <v>8</v>
      </c>
      <c r="C28" s="3" t="s">
        <v>7</v>
      </c>
    </row>
    <row r="29" spans="1:3" ht="45" x14ac:dyDescent="0.25">
      <c r="A29" s="2" t="s">
        <v>96</v>
      </c>
      <c r="B29" s="3" t="s">
        <v>10</v>
      </c>
      <c r="C29" s="3" t="s">
        <v>9</v>
      </c>
    </row>
    <row r="30" spans="1:3" ht="30" x14ac:dyDescent="0.25">
      <c r="A30" s="2" t="s">
        <v>97</v>
      </c>
      <c r="B30" s="3" t="s">
        <v>18</v>
      </c>
      <c r="C30" s="3" t="s">
        <v>40</v>
      </c>
    </row>
    <row r="31" spans="1:3" ht="30" x14ac:dyDescent="0.25">
      <c r="A31" s="2" t="s">
        <v>98</v>
      </c>
      <c r="B31" s="3" t="s">
        <v>49</v>
      </c>
      <c r="C31" s="3" t="s">
        <v>48</v>
      </c>
    </row>
    <row r="32" spans="1:3" x14ac:dyDescent="0.25">
      <c r="A32" s="2" t="s">
        <v>99</v>
      </c>
      <c r="B32" s="3" t="s">
        <v>49</v>
      </c>
      <c r="C32" s="3" t="s">
        <v>50</v>
      </c>
    </row>
    <row r="33" spans="1:3" ht="45" x14ac:dyDescent="0.25">
      <c r="A33" s="2" t="s">
        <v>100</v>
      </c>
      <c r="B33" s="3" t="s">
        <v>45</v>
      </c>
      <c r="C33" s="3" t="s">
        <v>44</v>
      </c>
    </row>
    <row r="34" spans="1:3" x14ac:dyDescent="0.25">
      <c r="A34" s="2" t="s">
        <v>101</v>
      </c>
      <c r="B34" s="3" t="s">
        <v>4</v>
      </c>
      <c r="C34" s="3" t="s">
        <v>0</v>
      </c>
    </row>
    <row r="35" spans="1:3" x14ac:dyDescent="0.25">
      <c r="A35" s="2" t="s">
        <v>102</v>
      </c>
      <c r="B35" s="3" t="s">
        <v>4</v>
      </c>
      <c r="C35" s="3" t="s">
        <v>5</v>
      </c>
    </row>
    <row r="36" spans="1:3" ht="45" x14ac:dyDescent="0.25">
      <c r="A36" s="2" t="s">
        <v>103</v>
      </c>
      <c r="B36" s="3" t="s">
        <v>26</v>
      </c>
      <c r="C36" s="3" t="s">
        <v>25</v>
      </c>
    </row>
    <row r="37" spans="1:3" ht="30" x14ac:dyDescent="0.25">
      <c r="A37" s="2" t="s">
        <v>104</v>
      </c>
      <c r="B37" s="3" t="s">
        <v>62</v>
      </c>
      <c r="C37" s="3" t="s">
        <v>46</v>
      </c>
    </row>
    <row r="38" spans="1:3" ht="30" x14ac:dyDescent="0.25">
      <c r="A38" s="2" t="s">
        <v>105</v>
      </c>
      <c r="B38" s="3" t="s">
        <v>24</v>
      </c>
      <c r="C38" s="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Filozofski fakultet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Blanche</dc:creator>
  <cp:lastModifiedBy>Blanka</cp:lastModifiedBy>
  <cp:lastPrinted>2018-03-22T10:37:36Z</cp:lastPrinted>
  <dcterms:created xsi:type="dcterms:W3CDTF">2014-02-25T13:40:23Z</dcterms:created>
  <dcterms:modified xsi:type="dcterms:W3CDTF">2018-03-22T10:47:14Z</dcterms:modified>
</cp:coreProperties>
</file>